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2396" windowHeight="8580" activeTab="1"/>
  </bookViews>
  <sheets>
    <sheet name="пост" sheetId="1" r:id="rId1"/>
    <sheet name="отчет" sheetId="2" r:id="rId2"/>
    <sheet name="испл.дохода" sheetId="3" r:id="rId3"/>
    <sheet name="испл.расхода" sheetId="4" r:id="rId4"/>
    <sheet name=" источ." sheetId="5" r:id="rId5"/>
    <sheet name="резервный фонд" sheetId="6" r:id="rId6"/>
  </sheets>
  <definedNames/>
  <calcPr fullCalcOnLoad="1"/>
</workbook>
</file>

<file path=xl/sharedStrings.xml><?xml version="1.0" encoding="utf-8"?>
<sst xmlns="http://schemas.openxmlformats.org/spreadsheetml/2006/main" count="194" uniqueCount="176">
  <si>
    <t xml:space="preserve"> </t>
  </si>
  <si>
    <t>Постановление</t>
  </si>
  <si>
    <t>об исполнении бюджета Кулуевского</t>
  </si>
  <si>
    <t xml:space="preserve"> Постановляю:</t>
  </si>
  <si>
    <t>Отчет об исполнении бюджета</t>
  </si>
  <si>
    <t>Доходы</t>
  </si>
  <si>
    <t>Расходы</t>
  </si>
  <si>
    <t>В соответствии со ст.264.2 п.5 Бюджетного кодекса Российской Федерации</t>
  </si>
  <si>
    <t>Приложение №1</t>
  </si>
  <si>
    <t>Отчет об исполнении бюджета по доходу Кулуевского сельского поселения</t>
  </si>
  <si>
    <t>Код бюджетной классификации</t>
  </si>
  <si>
    <t>Наименование налога (сбора)</t>
  </si>
  <si>
    <t>Назначено</t>
  </si>
  <si>
    <t>Исполнено</t>
  </si>
  <si>
    <t>% выполнения</t>
  </si>
  <si>
    <t>000 1 00 00000 00 00 000</t>
  </si>
  <si>
    <t>НАЛОГОВЫЕ И НЕНАЛОГОВЫЕ  ДОХОДЫ</t>
  </si>
  <si>
    <t>000 1 01 00000 00 00 000</t>
  </si>
  <si>
    <t>НАЛОГИ НА ПРИБЫЛЬ, ДОХОДЫ</t>
  </si>
  <si>
    <t>000 1 05 00000 00 00 000</t>
  </si>
  <si>
    <t>НАЛОГИ НА СОВОКУПНЫЙ ДОХОД</t>
  </si>
  <si>
    <t>182 1 05 03000 01 0000 110</t>
  </si>
  <si>
    <t>Единый сельскохозяйственный налог</t>
  </si>
  <si>
    <t>000 1 06 00000 00 00 000</t>
  </si>
  <si>
    <t>НАЛОГ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</si>
  <si>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</si>
  <si>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</si>
  <si>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</si>
  <si>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</si>
  <si>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</si>
  <si>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</si>
  <si>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</si>
  <si>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</si>
  <si>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</si>
  <si>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ИТОГО  </t>
  </si>
  <si>
    <t>Приложение №2</t>
  </si>
  <si>
    <t>Отчет об исполнении бюджета по расходу Кулуевского сельского поселения</t>
  </si>
  <si>
    <t>Наименование КФСР</t>
  </si>
  <si>
    <t>ИТОГО 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</si>
  <si>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</si>
  <si>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</si>
  <si>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</si>
  <si>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</si>
  <si>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</si>
  <si>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</si>
  <si>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</si>
  <si>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деятельности финансовых органов,налоговых и таможенных органов и органов надзора</t>
  </si>
  <si>
    <t>Другие общегосударственные вопросы</t>
  </si>
  <si>
    <t>ИТОГО 0200</t>
  </si>
  <si>
    <t>Национальная оборона</t>
  </si>
  <si>
    <t>0203</t>
  </si>
  <si>
    <t>Мобилизационная и вневойсковая подготовка</t>
  </si>
  <si>
    <t>ИТОГО 0400</t>
  </si>
  <si>
    <t>Национальная экономика</t>
  </si>
  <si>
    <t>0409</t>
  </si>
  <si>
    <t>Дорожное хозяйство</t>
  </si>
  <si>
    <t>ИТОГО 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</si>
  <si>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</si>
  <si>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</si>
  <si>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</si>
  <si>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</si>
  <si>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</si>
  <si>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ИТОГО 0800</t>
  </si>
  <si>
    <t>Культура, кинематография, средства массовой информации</t>
  </si>
  <si>
    <t>0801</t>
  </si>
  <si>
    <t>Культура</t>
  </si>
  <si>
    <t>Физическая культура и спорт</t>
  </si>
  <si>
    <t>ИТОГО 1100</t>
  </si>
  <si>
    <t>Приложение №4</t>
  </si>
  <si>
    <t>Наименование источников в соответствии с бюджетной классификацией</t>
  </si>
  <si>
    <t>Источники финансирования дефицита бюджетов - всего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</si>
  <si>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</si>
  <si>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</si>
  <si>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</si>
  <si>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</si>
  <si>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</si>
  <si>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</si>
  <si>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</si>
  <si>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Уменьшение прочих остатков денежных средств  бюджетов</t>
  </si>
  <si>
    <t xml:space="preserve">Отчет </t>
  </si>
  <si>
    <t>Наименование</t>
  </si>
  <si>
    <t>Всего</t>
  </si>
  <si>
    <t xml:space="preserve">000 1 08 00000 00 0000 </t>
  </si>
  <si>
    <t xml:space="preserve">1.Утвердить отчет об исполнении бюджета  Кулуевского сельского поселения за </t>
  </si>
  <si>
    <t xml:space="preserve">2. Направить отчет об исполнении бюджета Кулуевского сельского поселения за </t>
  </si>
  <si>
    <t>182 1 01 0201001 0000 110</t>
  </si>
  <si>
    <t>000 01  00  00  00  00  0000  000</t>
  </si>
  <si>
    <t>Функционирование  Правительства РФ,высших исполнительных органов государственной власти субъектов РФ и органов местного самоуправления</t>
  </si>
  <si>
    <t>ВСЕГО</t>
  </si>
  <si>
    <t>552 01  05  02  01  10  0000  510</t>
  </si>
  <si>
    <t>552 01  05  02  01  00  0000  510</t>
  </si>
  <si>
    <t>552 01  05  02  01  00  0000  610</t>
  </si>
  <si>
    <t>552 01  05  02  01  10  0000  610</t>
  </si>
  <si>
    <t>Расшифровка расходов по функциональной классификации приведена в приложение № 2.</t>
  </si>
  <si>
    <t>552 1 08 04020 01 1000 110</t>
  </si>
  <si>
    <t>0113</t>
  </si>
  <si>
    <t>0412</t>
  </si>
  <si>
    <t>Другие вопросы в области национальной безопасности</t>
  </si>
  <si>
    <t>1102</t>
  </si>
  <si>
    <t>Массовый спорт</t>
  </si>
  <si>
    <t>сумма</t>
  </si>
  <si>
    <t>183 1 05 03010 01 0000 110</t>
  </si>
  <si>
    <t>Социальная политика</t>
  </si>
  <si>
    <t>ИТОГО 1000</t>
  </si>
  <si>
    <t>1003</t>
  </si>
  <si>
    <t>Социальное обеспечение населения</t>
  </si>
  <si>
    <t>ЧЕЛЯБИНСКАЯ ОБЛАСТЬ</t>
  </si>
  <si>
    <t>АРГАЯШСКИЙ МУНИЦИПАЛЬНЫЙ РАЙОН</t>
  </si>
  <si>
    <t xml:space="preserve">АДМИНИСТРАЦИЯ </t>
  </si>
  <si>
    <t xml:space="preserve">Отчет об источниках финансирования дефицита бюджета Кулуевского сельского </t>
  </si>
  <si>
    <t>Субсидии бюджетам бюджетной системы Росийской Федерации  (межбюджетные субсидии)</t>
  </si>
  <si>
    <t>тыс.руб.</t>
  </si>
  <si>
    <t>КУЛУЕВСКОГО СЕЛЬСКОГО ПОСЕЛЕНИЯ</t>
  </si>
  <si>
    <t>182 1 06 06033 10 0000 110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</si>
  <si>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</si>
  <si>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</si>
  <si>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БЕЗВОЗМЕЗДНЫЕ ПОСТУПЛЕНИЯ</t>
  </si>
  <si>
    <t xml:space="preserve"> Источники финансирования дефицита бюджета</t>
  </si>
  <si>
    <t>Глава Кулуевского сельского поселения                               А.К. Альмухаметов</t>
  </si>
  <si>
    <t>Глава Кулуевского сельского поселения                                   А.К. Альмухаметов</t>
  </si>
  <si>
    <t>приложение № 3</t>
  </si>
  <si>
    <t>182 1 01 0202001 0000 110</t>
  </si>
  <si>
    <t>182 1 01 0203001 0000 110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</si>
  <si>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</si>
  <si>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</si>
  <si>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Дотация бюджетам сельских поселений на выравнивание бюджетной обеспеченности</t>
  </si>
  <si>
    <t>Прочие субсидии бюджетам сельскихпоселений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</si>
  <si>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</si>
  <si>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</si>
  <si>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Средства,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</si>
  <si>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</si>
  <si>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Резервные фонды</t>
  </si>
  <si>
    <t>552 11300000000000000</t>
  </si>
  <si>
    <t>ДОХОДЫ ОТ ОКАЗАНИЯ ПЛАТНЫХ УСЛУГ (РАБОТ) И КОМПЕНСАЦИИ ЗАТРАТ ГОСУДАРСТВА</t>
  </si>
  <si>
    <t>552 11302995100000130</t>
  </si>
  <si>
    <t>Прочие доходы от компенсации затрат бюджетов сельских поселений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</si>
  <si>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</si>
  <si>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</si>
  <si>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</si>
  <si>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</si>
  <si>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</si>
  <si>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Другие вопросы в области жилищно-коммунального хозяйства</t>
  </si>
  <si>
    <t>0505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</si>
  <si>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</si>
  <si>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</si>
  <si>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</si>
  <si>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000 2 02 00000 00 0000 150</t>
  </si>
  <si>
    <t>000 2 02 10000 00 0000 150</t>
  </si>
  <si>
    <t>552 2 02 15001 10 0000 150</t>
  </si>
  <si>
    <t>000 2 02 20000 00 0000 150</t>
  </si>
  <si>
    <t>552 2 02 25555 10 0000 150</t>
  </si>
  <si>
    <t>552 2 02 29999 10 0000 150</t>
  </si>
  <si>
    <t>000 2 02 30000 00 0000 150</t>
  </si>
  <si>
    <t>552 2 02 35118 10 0000 150</t>
  </si>
  <si>
    <t>552 2 02 30024 10 0000 150</t>
  </si>
  <si>
    <t>000 2 02 40000 00 0000 150</t>
  </si>
  <si>
    <t>552 2 02 40014 10 0000 150</t>
  </si>
  <si>
    <t>Налог на доходы физических лиц с доходов, источником которых является налоговый агент,за исключением доходов, в  отношении которых исчичление и уплата налога осуществляются в соответствии со статьями 227,227.1 и 228 Налогового кодекса Российской Федерации</t>
  </si>
  <si>
    <t xml:space="preserve">об использовании средств резервного фонда </t>
  </si>
  <si>
    <t>сельского поселения за  1 квартал 2020 года</t>
  </si>
  <si>
    <t>1 квартал 2020 года (приложения).</t>
  </si>
  <si>
    <t xml:space="preserve"> 1 квартал 2020 года Совету депутатов Кулуевского сельского поселения.</t>
  </si>
  <si>
    <t>Кулуевского сельского поселения за 1 квартал 2020 года</t>
  </si>
  <si>
    <t>Бюджет Кулуевского сельского поселения на 2020 год  и на плановый период  2021 и 2022 годов принят Решением Совета депутатов от 13 декабря 2019 года № 24 «О бюджете Кулуевского сельского поселения на 2020 год и на плановый период 2021 и 2022 годов»  с внесенными изменениями от 17.01.2020 г.№ 1,от 28.02.2020 г.№8,  от 31.03.2020 г.№ 9</t>
  </si>
  <si>
    <t xml:space="preserve"> поселения за 1 квартал 2020года (приложение № 4).</t>
  </si>
  <si>
    <t>за  1 квартал 2020 года</t>
  </si>
  <si>
    <t>0107</t>
  </si>
  <si>
    <t>Обеспечение  проведения выборов и референдумов</t>
  </si>
  <si>
    <t>Отчет об источниках финансирования дефицита бюджета Кулуевского сельского поселения за   1 квартал 2020 года по бюджетной классификации источников, групп, подгрупп, статей, видов источников финансирования дефицита бюджета</t>
  </si>
  <si>
    <t>Администрации Кулуевского сельского поселения за  1 квартал 2020 года</t>
  </si>
  <si>
    <t xml:space="preserve">числе по собственным  доходам 652,0 тыс.руб. или  16,7 %, безвозмездные поступления </t>
  </si>
  <si>
    <t xml:space="preserve">  из районного бюджета составили 3056,7 тыс.руб. или 29,9 % (приложение№1).</t>
  </si>
  <si>
    <t xml:space="preserve">   Исполнение  по расходам составило 4905,0 тыс.руб или 31,2 %.</t>
  </si>
  <si>
    <t>17 .04. 2020 года                                                               № 46</t>
  </si>
  <si>
    <t xml:space="preserve">За 1 квартал 2020 года исполнение по доходам составило 3708,8 тыс.руб или 26,3 %, в том </t>
  </si>
  <si>
    <t>Резервный фонд не использован (приложение № 3).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</si>
</sst>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10" fillId="0" borderId="0" xfId="52" applyNumberFormat="1" applyFont="1" applyFill="1" applyBorder="1" applyAlignment="1">
      <alignment/>
      <protection/>
    </xf>
    <xf numFmtId="0" fontId="10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10" fillId="0" borderId="10" xfId="52" applyNumberFormat="1" applyFont="1" applyBorder="1" applyAlignment="1">
      <alignment horizontal="center" vertical="center"/>
      <protection/>
    </xf>
    <xf numFmtId="4" fontId="9" fillId="0" borderId="0" xfId="0" applyNumberFormat="1" applyFont="1" applyBorder="1" applyAlignment="1">
      <alignment horizontal="center"/>
    </xf>
    <xf numFmtId="49" fontId="11" fillId="0" borderId="10" xfId="52" applyNumberFormat="1" applyFont="1" applyBorder="1" applyAlignment="1">
      <alignment vertical="center"/>
      <protection/>
    </xf>
    <xf numFmtId="0" fontId="11" fillId="0" borderId="10" xfId="52" applyFont="1" applyBorder="1" applyAlignment="1">
      <alignment vertical="center"/>
      <protection/>
    </xf>
    <xf numFmtId="49" fontId="10" fillId="0" borderId="10" xfId="52" applyNumberFormat="1" applyFont="1" applyBorder="1" applyAlignment="1">
      <alignment vertical="center"/>
      <protection/>
    </xf>
    <xf numFmtId="0" fontId="10" fillId="0" borderId="10" xfId="52" applyFont="1" applyBorder="1" applyAlignment="1">
      <alignment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172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72" fontId="1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3" fillId="0" borderId="12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0" fontId="12" fillId="0" borderId="0" xfId="0" applyFont="1" applyAlignment="1">
      <alignment horizontal="center"/>
    </xf>
    <xf numFmtId="0" fontId="10" fillId="0" borderId="10" xfId="52" applyFont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 applyProtection="1">
      <alignment horizontal="left" vertical="center" wrapText="1"/>
      <protection/>
    </xf>
    <xf numFmtId="4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0" fillId="0" borderId="13" xfId="0" applyFont="1" applyBorder="1" applyAlignment="1">
      <alignment vertical="center" wrapText="1"/>
    </xf>
    <xf numFmtId="3" fontId="20" fillId="0" borderId="14" xfId="0" applyNumberFormat="1" applyFont="1" applyFill="1" applyBorder="1" applyAlignment="1">
      <alignment horizontal="left" vertical="center" wrapText="1"/>
    </xf>
    <xf numFmtId="3" fontId="19" fillId="0" borderId="14" xfId="0" applyNumberFormat="1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left" vertical="center" wrapText="1"/>
    </xf>
    <xf numFmtId="4" fontId="19" fillId="0" borderId="14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Border="1" applyAlignment="1" applyProtection="1">
      <alignment horizontal="left" vertical="center"/>
      <protection/>
    </xf>
    <xf numFmtId="49" fontId="19" fillId="0" borderId="14" xfId="0" applyNumberFormat="1" applyFont="1" applyBorder="1" applyAlignment="1" applyProtection="1">
      <alignment horizontal="left" vertical="center"/>
      <protection/>
    </xf>
    <xf numFmtId="0" fontId="20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49" fontId="19" fillId="0" borderId="15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173" fontId="19" fillId="0" borderId="10" xfId="0" applyNumberFormat="1" applyFont="1" applyBorder="1" applyAlignment="1" applyProtection="1">
      <alignment horizontal="left" vertical="center" wrapText="1"/>
      <protection/>
    </xf>
    <xf numFmtId="49" fontId="19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J11" sqref="J11"/>
    </sheetView>
  </sheetViews>
  <sheetFormatPr defaultColWidth="9.125" defaultRowHeight="12.75"/>
  <cols>
    <col min="1" max="7" width="9.125" style="51" customWidth="1"/>
    <col min="8" max="8" width="18.50390625" style="51" customWidth="1"/>
    <col min="9" max="16384" width="9.125" style="52" customWidth="1"/>
  </cols>
  <sheetData>
    <row r="1" spans="3:7" ht="15">
      <c r="C1" s="112" t="s">
        <v>106</v>
      </c>
      <c r="D1" s="112"/>
      <c r="E1" s="112"/>
      <c r="F1" s="112"/>
      <c r="G1" s="112"/>
    </row>
    <row r="2" spans="1:8" ht="15">
      <c r="A2" s="53"/>
      <c r="B2" s="53"/>
      <c r="C2" s="54" t="s">
        <v>107</v>
      </c>
      <c r="D2" s="54"/>
      <c r="E2" s="54"/>
      <c r="F2" s="54"/>
      <c r="G2" s="54"/>
      <c r="H2" s="53"/>
    </row>
    <row r="3" spans="1:8" ht="15">
      <c r="A3" s="53"/>
      <c r="B3" s="53"/>
      <c r="C3" s="112" t="s">
        <v>108</v>
      </c>
      <c r="D3" s="112"/>
      <c r="E3" s="112"/>
      <c r="F3" s="112"/>
      <c r="G3" s="54"/>
      <c r="H3" s="53"/>
    </row>
    <row r="4" spans="3:8" ht="15">
      <c r="C4" s="54" t="s">
        <v>112</v>
      </c>
      <c r="D4" s="54"/>
      <c r="E4" s="54"/>
      <c r="F4" s="54"/>
      <c r="G4" s="54"/>
      <c r="H4" s="53"/>
    </row>
    <row r="5" spans="3:8" ht="15">
      <c r="C5" s="53"/>
      <c r="D5" s="53"/>
      <c r="E5" s="53"/>
      <c r="F5" s="53"/>
      <c r="G5" s="53"/>
      <c r="H5" s="53"/>
    </row>
    <row r="6" spans="3:8" ht="22.5" customHeight="1">
      <c r="C6" s="112" t="s">
        <v>1</v>
      </c>
      <c r="D6" s="112"/>
      <c r="E6" s="112"/>
      <c r="F6" s="112"/>
      <c r="G6" s="53"/>
      <c r="H6" s="53"/>
    </row>
    <row r="7" spans="3:8" ht="15">
      <c r="C7" s="53"/>
      <c r="D7" s="53"/>
      <c r="E7" s="53"/>
      <c r="F7" s="53"/>
      <c r="G7" s="53"/>
      <c r="H7" s="53"/>
    </row>
    <row r="8" spans="1:8" ht="15">
      <c r="A8" s="51" t="s">
        <v>173</v>
      </c>
      <c r="C8" s="53"/>
      <c r="D8" s="53"/>
      <c r="E8" s="53"/>
      <c r="F8" s="53"/>
      <c r="G8" s="53"/>
      <c r="H8" s="53"/>
    </row>
    <row r="9" ht="15">
      <c r="A9" s="51" t="s">
        <v>2</v>
      </c>
    </row>
    <row r="10" ht="15">
      <c r="A10" s="51" t="s">
        <v>159</v>
      </c>
    </row>
    <row r="12" ht="15">
      <c r="A12" s="51" t="s">
        <v>7</v>
      </c>
    </row>
    <row r="14" ht="15">
      <c r="A14" s="51" t="s">
        <v>3</v>
      </c>
    </row>
    <row r="16" spans="1:9" ht="15">
      <c r="A16" s="51" t="s">
        <v>83</v>
      </c>
      <c r="I16" s="52" t="s">
        <v>0</v>
      </c>
    </row>
    <row r="17" ht="15">
      <c r="A17" s="51" t="s">
        <v>160</v>
      </c>
    </row>
    <row r="18" ht="15">
      <c r="A18" s="51" t="s">
        <v>84</v>
      </c>
    </row>
    <row r="19" ht="15">
      <c r="A19" s="51" t="s">
        <v>161</v>
      </c>
    </row>
    <row r="23" ht="15">
      <c r="A23" s="51" t="s">
        <v>119</v>
      </c>
    </row>
    <row r="27" ht="15">
      <c r="I27" s="52" t="s">
        <v>0</v>
      </c>
    </row>
  </sheetData>
  <sheetProtection/>
  <mergeCells count="3">
    <mergeCell ref="C3:F3"/>
    <mergeCell ref="C6:F6"/>
    <mergeCell ref="C1:G1"/>
  </mergeCells>
  <printOptions/>
  <pageMargins left="0.56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3">
      <selection activeCell="J20" sqref="J20"/>
    </sheetView>
  </sheetViews>
  <sheetFormatPr defaultColWidth="9.00390625" defaultRowHeight="12.75"/>
  <cols>
    <col min="1" max="9" width="9.125" style="44" customWidth="1"/>
  </cols>
  <sheetData>
    <row r="2" spans="3:8" ht="13.5">
      <c r="C2" s="45" t="s">
        <v>4</v>
      </c>
      <c r="D2" s="45"/>
      <c r="E2" s="45"/>
      <c r="F2" s="45"/>
      <c r="G2" s="45"/>
      <c r="H2" s="45"/>
    </row>
    <row r="3" spans="1:9" ht="13.5">
      <c r="A3" s="115" t="s">
        <v>162</v>
      </c>
      <c r="B3" s="114"/>
      <c r="C3" s="114"/>
      <c r="D3" s="114"/>
      <c r="E3" s="114"/>
      <c r="F3" s="114"/>
      <c r="G3" s="114"/>
      <c r="H3" s="114"/>
      <c r="I3" s="114"/>
    </row>
    <row r="4" spans="3:8" ht="13.5">
      <c r="C4" s="45"/>
      <c r="D4" s="45"/>
      <c r="E4" s="45"/>
      <c r="F4" s="45"/>
      <c r="G4" s="45"/>
      <c r="H4" s="45"/>
    </row>
    <row r="6" spans="1:9" ht="75.75" customHeight="1">
      <c r="A6" s="116" t="s">
        <v>163</v>
      </c>
      <c r="B6" s="117"/>
      <c r="C6" s="117"/>
      <c r="D6" s="117"/>
      <c r="E6" s="117"/>
      <c r="F6" s="117"/>
      <c r="G6" s="117"/>
      <c r="H6" s="117"/>
      <c r="I6" s="117"/>
    </row>
    <row r="7" spans="1:10" ht="13.5">
      <c r="A7" s="113"/>
      <c r="B7" s="113"/>
      <c r="C7" s="113"/>
      <c r="D7" s="113"/>
      <c r="E7" s="113"/>
      <c r="F7" s="113"/>
      <c r="G7" s="113"/>
      <c r="H7" s="113"/>
      <c r="I7" s="113"/>
      <c r="J7" s="114"/>
    </row>
    <row r="8" ht="13.5">
      <c r="C8" s="44" t="s">
        <v>5</v>
      </c>
    </row>
    <row r="10" ht="13.5">
      <c r="A10" s="44" t="s">
        <v>174</v>
      </c>
    </row>
    <row r="11" ht="13.5">
      <c r="A11" s="44" t="s">
        <v>170</v>
      </c>
    </row>
    <row r="12" ht="13.5">
      <c r="A12" s="44" t="s">
        <v>171</v>
      </c>
    </row>
    <row r="14" ht="13.5">
      <c r="C14" s="44" t="s">
        <v>6</v>
      </c>
    </row>
    <row r="16" spans="1:9" s="8" customFormat="1" ht="13.5">
      <c r="A16" s="118" t="s">
        <v>172</v>
      </c>
      <c r="B16" s="118"/>
      <c r="C16" s="118"/>
      <c r="D16" s="118"/>
      <c r="E16" s="118"/>
      <c r="F16" s="118"/>
      <c r="G16" s="118"/>
      <c r="H16" s="118"/>
      <c r="I16" s="47"/>
    </row>
    <row r="17" spans="1:9" ht="13.5">
      <c r="A17" s="46" t="s">
        <v>93</v>
      </c>
      <c r="B17" s="47"/>
      <c r="C17" s="47"/>
      <c r="D17" s="47"/>
      <c r="E17" s="47"/>
      <c r="F17" s="47"/>
      <c r="G17" s="47"/>
      <c r="H17" s="47"/>
      <c r="I17" s="47"/>
    </row>
    <row r="18" spans="1:9" ht="13.5">
      <c r="A18" s="118" t="s">
        <v>175</v>
      </c>
      <c r="B18" s="118"/>
      <c r="C18" s="118"/>
      <c r="D18" s="118"/>
      <c r="E18" s="118"/>
      <c r="F18" s="118"/>
      <c r="G18" s="118"/>
      <c r="H18" s="118"/>
      <c r="I18" s="118"/>
    </row>
    <row r="19" spans="1:9" ht="13.5">
      <c r="A19" s="47"/>
      <c r="B19" s="47"/>
      <c r="C19" s="47"/>
      <c r="D19" s="47"/>
      <c r="E19" s="47"/>
      <c r="F19" s="47"/>
      <c r="G19" s="47"/>
      <c r="H19" s="47"/>
      <c r="I19" s="47"/>
    </row>
    <row r="20" spans="2:7" ht="13.5">
      <c r="B20" s="113" t="s">
        <v>117</v>
      </c>
      <c r="C20" s="113"/>
      <c r="D20" s="113"/>
      <c r="E20" s="113"/>
      <c r="F20" s="113"/>
      <c r="G20" s="113"/>
    </row>
    <row r="22" ht="13.5">
      <c r="A22" s="44" t="s">
        <v>109</v>
      </c>
    </row>
    <row r="23" spans="1:9" ht="13.5">
      <c r="A23" s="113" t="s">
        <v>164</v>
      </c>
      <c r="B23" s="113"/>
      <c r="C23" s="113"/>
      <c r="D23" s="113"/>
      <c r="E23" s="113"/>
      <c r="F23" s="113"/>
      <c r="G23" s="113"/>
      <c r="H23" s="113"/>
      <c r="I23" s="113"/>
    </row>
    <row r="27" ht="13.5">
      <c r="A27" s="44" t="s">
        <v>118</v>
      </c>
    </row>
  </sheetData>
  <sheetProtection/>
  <mergeCells count="7">
    <mergeCell ref="A7:J7"/>
    <mergeCell ref="A3:I3"/>
    <mergeCell ref="A6:I6"/>
    <mergeCell ref="A23:I23"/>
    <mergeCell ref="A16:H16"/>
    <mergeCell ref="B20:G20"/>
    <mergeCell ref="A18:I18"/>
  </mergeCells>
  <printOptions/>
  <pageMargins left="0.63" right="0.3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zoomScalePageLayoutView="0" workbookViewId="0" topLeftCell="A34">
      <selection activeCell="G29" sqref="G29"/>
    </sheetView>
  </sheetViews>
  <sheetFormatPr defaultColWidth="9.00390625" defaultRowHeight="12.75"/>
  <cols>
    <col min="1" max="1" width="24.00390625" style="89" customWidth="1"/>
    <col min="2" max="2" width="63.625" style="39" customWidth="1"/>
    <col min="3" max="3" width="14.50390625" style="39" customWidth="1"/>
    <col min="4" max="4" width="14.00390625" style="88" customWidth="1"/>
    <col min="5" max="5" width="11.375" style="92" customWidth="1"/>
  </cols>
  <sheetData>
    <row r="2" spans="1:5" ht="12.75">
      <c r="A2" s="85"/>
      <c r="B2" s="86"/>
      <c r="C2" s="87"/>
      <c r="D2" s="119" t="s">
        <v>8</v>
      </c>
      <c r="E2" s="120"/>
    </row>
    <row r="3" spans="1:5" ht="12.75">
      <c r="A3" s="121" t="s">
        <v>9</v>
      </c>
      <c r="B3" s="124"/>
      <c r="C3" s="124"/>
      <c r="D3" s="124"/>
      <c r="E3" s="124"/>
    </row>
    <row r="4" spans="1:5" s="3" customFormat="1" ht="12.75">
      <c r="A4" s="121" t="s">
        <v>165</v>
      </c>
      <c r="B4" s="121"/>
      <c r="C4" s="121"/>
      <c r="D4" s="121"/>
      <c r="E4" s="121"/>
    </row>
    <row r="5" spans="1:5" s="3" customFormat="1" ht="12.75">
      <c r="A5" s="89"/>
      <c r="B5" s="90"/>
      <c r="C5" s="91"/>
      <c r="D5" s="122" t="s">
        <v>111</v>
      </c>
      <c r="E5" s="123"/>
    </row>
    <row r="6" spans="1:5" s="3" customFormat="1" ht="24" customHeight="1">
      <c r="A6" s="94" t="s">
        <v>10</v>
      </c>
      <c r="B6" s="106" t="s">
        <v>11</v>
      </c>
      <c r="C6" s="106" t="s">
        <v>12</v>
      </c>
      <c r="D6" s="106" t="s">
        <v>13</v>
      </c>
      <c r="E6" s="69" t="s">
        <v>14</v>
      </c>
    </row>
    <row r="7" spans="1:5" ht="12.75">
      <c r="A7" s="95" t="s">
        <v>15</v>
      </c>
      <c r="B7" s="63" t="s">
        <v>16</v>
      </c>
      <c r="C7" s="64">
        <f>C8+C12+C15+C19</f>
        <v>3898</v>
      </c>
      <c r="D7" s="64">
        <f>D8+D12+D15+D19+D21</f>
        <v>652</v>
      </c>
      <c r="E7" s="65">
        <f>D7/C7*100</f>
        <v>16.72652642380708</v>
      </c>
    </row>
    <row r="8" spans="1:5" ht="12.75" customHeight="1">
      <c r="A8" s="95" t="s">
        <v>17</v>
      </c>
      <c r="B8" s="66" t="s">
        <v>18</v>
      </c>
      <c r="C8" s="67">
        <f>C9</f>
        <v>271</v>
      </c>
      <c r="D8" s="67">
        <f>D9+D10+D11</f>
        <v>47.6</v>
      </c>
      <c r="E8" s="65">
        <f aca="true" t="shared" si="0" ref="E8:E35">D8/C8*100</f>
        <v>17.56457564575646</v>
      </c>
    </row>
    <row r="9" spans="1:5" s="3" customFormat="1" ht="57.75" customHeight="1">
      <c r="A9" s="96" t="s">
        <v>85</v>
      </c>
      <c r="B9" s="69" t="s">
        <v>157</v>
      </c>
      <c r="C9" s="70">
        <v>271</v>
      </c>
      <c r="D9" s="70">
        <v>47.6</v>
      </c>
      <c r="E9" s="71">
        <f t="shared" si="0"/>
        <v>17.56457564575646</v>
      </c>
    </row>
    <row r="10" spans="1:5" s="3" customFormat="1" ht="81" customHeight="1">
      <c r="A10" s="96" t="s">
        <v>121</v>
      </c>
      <c r="B10" s="107" t="s">
        <v>145</v>
      </c>
      <c r="C10" s="70"/>
      <c r="D10" s="70"/>
      <c r="E10" s="65"/>
    </row>
    <row r="11" spans="1:5" s="3" customFormat="1" ht="31.5" customHeight="1">
      <c r="A11" s="96" t="s">
        <v>122</v>
      </c>
      <c r="B11" s="108" t="s">
        <v>123</v>
      </c>
      <c r="C11" s="70"/>
      <c r="D11" s="70"/>
      <c r="E11" s="65"/>
    </row>
    <row r="12" spans="1:5" ht="15" customHeight="1">
      <c r="A12" s="97" t="s">
        <v>19</v>
      </c>
      <c r="B12" s="72" t="s">
        <v>20</v>
      </c>
      <c r="C12" s="73">
        <f>C13</f>
        <v>195</v>
      </c>
      <c r="D12" s="73">
        <f>D13</f>
        <v>153.2</v>
      </c>
      <c r="E12" s="65">
        <f t="shared" si="0"/>
        <v>78.56410256410255</v>
      </c>
    </row>
    <row r="13" spans="1:5" ht="15" customHeight="1">
      <c r="A13" s="98" t="s">
        <v>21</v>
      </c>
      <c r="B13" s="74" t="s">
        <v>22</v>
      </c>
      <c r="C13" s="75">
        <f>C14</f>
        <v>195</v>
      </c>
      <c r="D13" s="75">
        <f>D14</f>
        <v>153.2</v>
      </c>
      <c r="E13" s="71">
        <f t="shared" si="0"/>
        <v>78.56410256410255</v>
      </c>
    </row>
    <row r="14" spans="1:5" ht="15" customHeight="1">
      <c r="A14" s="98" t="s">
        <v>101</v>
      </c>
      <c r="B14" s="74" t="s">
        <v>22</v>
      </c>
      <c r="C14" s="75">
        <v>195</v>
      </c>
      <c r="D14" s="75">
        <v>153.2</v>
      </c>
      <c r="E14" s="71">
        <f t="shared" si="0"/>
        <v>78.56410256410255</v>
      </c>
    </row>
    <row r="15" spans="1:5" s="4" customFormat="1" ht="18" customHeight="1">
      <c r="A15" s="95" t="s">
        <v>23</v>
      </c>
      <c r="B15" s="62" t="s">
        <v>24</v>
      </c>
      <c r="C15" s="64">
        <f>C16+C17+C18</f>
        <v>3422</v>
      </c>
      <c r="D15" s="64">
        <f>D16+D17+D18</f>
        <v>447.20000000000005</v>
      </c>
      <c r="E15" s="65">
        <f t="shared" si="0"/>
        <v>13.068381063705436</v>
      </c>
    </row>
    <row r="16" spans="1:5" ht="33.75" customHeight="1">
      <c r="A16" s="96" t="s">
        <v>25</v>
      </c>
      <c r="B16" s="68" t="s">
        <v>26</v>
      </c>
      <c r="C16" s="70">
        <v>674</v>
      </c>
      <c r="D16" s="76">
        <v>45.6</v>
      </c>
      <c r="E16" s="71">
        <f t="shared" si="0"/>
        <v>6.765578635014837</v>
      </c>
    </row>
    <row r="17" spans="1:5" ht="26.25">
      <c r="A17" s="96" t="s">
        <v>113</v>
      </c>
      <c r="B17" s="68" t="s">
        <v>124</v>
      </c>
      <c r="C17" s="70">
        <v>1201</v>
      </c>
      <c r="D17" s="76">
        <v>330.3</v>
      </c>
      <c r="E17" s="71">
        <f t="shared" si="0"/>
        <v>27.502081598667775</v>
      </c>
    </row>
    <row r="18" spans="1:5" ht="39.75" customHeight="1">
      <c r="A18" s="96" t="s">
        <v>114</v>
      </c>
      <c r="B18" s="68" t="s">
        <v>115</v>
      </c>
      <c r="C18" s="75">
        <v>1547</v>
      </c>
      <c r="D18" s="77">
        <v>71.3</v>
      </c>
      <c r="E18" s="71">
        <f t="shared" si="0"/>
        <v>4.608920491273432</v>
      </c>
    </row>
    <row r="19" spans="1:5" ht="12.75">
      <c r="A19" s="95" t="s">
        <v>82</v>
      </c>
      <c r="B19" s="62" t="s">
        <v>27</v>
      </c>
      <c r="C19" s="64">
        <f>C20</f>
        <v>10</v>
      </c>
      <c r="D19" s="64">
        <f>D20</f>
        <v>1</v>
      </c>
      <c r="E19" s="65">
        <f t="shared" si="0"/>
        <v>10</v>
      </c>
    </row>
    <row r="20" spans="1:5" ht="61.5" customHeight="1">
      <c r="A20" s="96" t="s">
        <v>94</v>
      </c>
      <c r="B20" s="68" t="s">
        <v>28</v>
      </c>
      <c r="C20" s="70">
        <v>10</v>
      </c>
      <c r="D20" s="76">
        <v>1</v>
      </c>
      <c r="E20" s="71">
        <f t="shared" si="0"/>
        <v>10</v>
      </c>
    </row>
    <row r="21" spans="1:5" ht="24.75" customHeight="1">
      <c r="A21" s="99" t="s">
        <v>132</v>
      </c>
      <c r="B21" s="78" t="s">
        <v>133</v>
      </c>
      <c r="C21" s="70"/>
      <c r="D21" s="79">
        <f>D22</f>
        <v>3</v>
      </c>
      <c r="E21" s="65"/>
    </row>
    <row r="22" spans="1:5" ht="24" customHeight="1">
      <c r="A22" s="100" t="s">
        <v>134</v>
      </c>
      <c r="B22" s="80" t="s">
        <v>135</v>
      </c>
      <c r="C22" s="67"/>
      <c r="D22" s="70">
        <v>3</v>
      </c>
      <c r="E22" s="65"/>
    </row>
    <row r="23" spans="1:5" ht="24" customHeight="1">
      <c r="A23" s="101" t="s">
        <v>29</v>
      </c>
      <c r="B23" s="109" t="s">
        <v>116</v>
      </c>
      <c r="C23" s="67">
        <f>C24</f>
        <v>10222.400000000001</v>
      </c>
      <c r="D23" s="67">
        <f>D24</f>
        <v>3056.7999999999997</v>
      </c>
      <c r="E23" s="65">
        <f t="shared" si="0"/>
        <v>29.902958209422437</v>
      </c>
    </row>
    <row r="24" spans="1:5" ht="36.75" customHeight="1">
      <c r="A24" s="101" t="s">
        <v>146</v>
      </c>
      <c r="B24" s="63" t="s">
        <v>30</v>
      </c>
      <c r="C24" s="67">
        <f>C25+C27+C30+C33</f>
        <v>10222.400000000001</v>
      </c>
      <c r="D24" s="67">
        <f>D25+D27+D30+D33</f>
        <v>3056.7999999999997</v>
      </c>
      <c r="E24" s="65">
        <f t="shared" si="0"/>
        <v>29.902958209422437</v>
      </c>
    </row>
    <row r="25" spans="1:5" ht="28.5" customHeight="1">
      <c r="A25" s="101" t="s">
        <v>147</v>
      </c>
      <c r="B25" s="63" t="s">
        <v>31</v>
      </c>
      <c r="C25" s="67">
        <f>C26</f>
        <v>3983</v>
      </c>
      <c r="D25" s="67">
        <f>D26</f>
        <v>1327.7</v>
      </c>
      <c r="E25" s="67">
        <f>E26</f>
        <v>33.33417022344966</v>
      </c>
    </row>
    <row r="26" spans="1:5" ht="30" customHeight="1">
      <c r="A26" s="102" t="s">
        <v>148</v>
      </c>
      <c r="B26" s="81" t="s">
        <v>125</v>
      </c>
      <c r="C26" s="70">
        <v>3983</v>
      </c>
      <c r="D26" s="70">
        <v>1327.7</v>
      </c>
      <c r="E26" s="71">
        <f t="shared" si="0"/>
        <v>33.33417022344966</v>
      </c>
    </row>
    <row r="27" spans="1:5" ht="26.25" customHeight="1">
      <c r="A27" s="101" t="s">
        <v>149</v>
      </c>
      <c r="B27" s="106" t="s">
        <v>110</v>
      </c>
      <c r="C27" s="67">
        <f>C29+C28</f>
        <v>3546</v>
      </c>
      <c r="D27" s="67">
        <f>D29</f>
        <v>1056.3</v>
      </c>
      <c r="E27" s="65">
        <v>0</v>
      </c>
    </row>
    <row r="28" spans="1:5" ht="48.75" customHeight="1">
      <c r="A28" s="102" t="s">
        <v>150</v>
      </c>
      <c r="B28" s="80" t="s">
        <v>136</v>
      </c>
      <c r="C28" s="70">
        <v>0</v>
      </c>
      <c r="D28" s="70">
        <v>0</v>
      </c>
      <c r="E28" s="71">
        <v>0</v>
      </c>
    </row>
    <row r="29" spans="1:5" ht="12.75">
      <c r="A29" s="102" t="s">
        <v>151</v>
      </c>
      <c r="B29" s="69" t="s">
        <v>126</v>
      </c>
      <c r="C29" s="70">
        <v>3546</v>
      </c>
      <c r="D29" s="67">
        <v>1056.3</v>
      </c>
      <c r="E29" s="71">
        <v>0</v>
      </c>
    </row>
    <row r="30" spans="1:5" ht="26.25">
      <c r="A30" s="101" t="s">
        <v>152</v>
      </c>
      <c r="B30" s="63" t="s">
        <v>32</v>
      </c>
      <c r="C30" s="67">
        <f>C31+C32</f>
        <v>354.6</v>
      </c>
      <c r="D30" s="67">
        <f>D31+D32</f>
        <v>88.7</v>
      </c>
      <c r="E30" s="67">
        <v>25</v>
      </c>
    </row>
    <row r="31" spans="1:5" ht="26.25">
      <c r="A31" s="102" t="s">
        <v>153</v>
      </c>
      <c r="B31" s="108" t="s">
        <v>127</v>
      </c>
      <c r="C31" s="70">
        <v>232.4</v>
      </c>
      <c r="D31" s="76">
        <v>58.1</v>
      </c>
      <c r="E31" s="71">
        <f t="shared" si="0"/>
        <v>25</v>
      </c>
    </row>
    <row r="32" spans="1:5" ht="26.25">
      <c r="A32" s="103" t="s">
        <v>154</v>
      </c>
      <c r="B32" s="108" t="s">
        <v>128</v>
      </c>
      <c r="C32" s="70">
        <v>122.2</v>
      </c>
      <c r="D32" s="76">
        <v>30.6</v>
      </c>
      <c r="E32" s="71">
        <f t="shared" si="0"/>
        <v>25.040916530278235</v>
      </c>
    </row>
    <row r="33" spans="1:5" ht="12.75">
      <c r="A33" s="104" t="s">
        <v>155</v>
      </c>
      <c r="B33" s="110" t="s">
        <v>33</v>
      </c>
      <c r="C33" s="67">
        <f>C34</f>
        <v>2338.8</v>
      </c>
      <c r="D33" s="67">
        <f>D34</f>
        <v>584.1</v>
      </c>
      <c r="E33" s="65">
        <f t="shared" si="0"/>
        <v>24.97434581836839</v>
      </c>
    </row>
    <row r="34" spans="1:5" ht="43.5" customHeight="1">
      <c r="A34" s="105" t="s">
        <v>156</v>
      </c>
      <c r="B34" s="82" t="s">
        <v>129</v>
      </c>
      <c r="C34" s="61">
        <v>2338.8</v>
      </c>
      <c r="D34" s="61">
        <v>584.1</v>
      </c>
      <c r="E34" s="71">
        <f t="shared" si="0"/>
        <v>24.97434581836839</v>
      </c>
    </row>
    <row r="35" spans="1:5" ht="12.75">
      <c r="A35" s="101"/>
      <c r="B35" s="83" t="s">
        <v>34</v>
      </c>
      <c r="C35" s="79">
        <f>C7+C23</f>
        <v>14120.400000000001</v>
      </c>
      <c r="D35" s="79">
        <f>D7+D23</f>
        <v>3708.7999999999997</v>
      </c>
      <c r="E35" s="65">
        <f t="shared" si="0"/>
        <v>26.265544885414005</v>
      </c>
    </row>
    <row r="36" ht="12.75">
      <c r="C36" s="88"/>
    </row>
    <row r="37" ht="12.75">
      <c r="A37" s="93"/>
    </row>
  </sheetData>
  <sheetProtection/>
  <mergeCells count="4">
    <mergeCell ref="D2:E2"/>
    <mergeCell ref="A4:E4"/>
    <mergeCell ref="D5:E5"/>
    <mergeCell ref="A3:E3"/>
  </mergeCells>
  <printOptions/>
  <pageMargins left="0.7874015748031497" right="0.2755905511811024" top="0.1968503937007874" bottom="0.2755905511811024" header="0.1968503937007874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0.875" style="20" customWidth="1"/>
    <col min="2" max="2" width="40.50390625" style="20" customWidth="1"/>
    <col min="3" max="3" width="10.875" style="20" customWidth="1"/>
    <col min="4" max="4" width="11.375" style="20" customWidth="1"/>
    <col min="5" max="5" width="11.00390625" style="20" customWidth="1"/>
  </cols>
  <sheetData>
    <row r="1" spans="1:5" ht="12.75">
      <c r="A1" s="22" t="s">
        <v>0</v>
      </c>
      <c r="B1" s="22"/>
      <c r="C1" s="22"/>
      <c r="E1" s="23" t="s">
        <v>35</v>
      </c>
    </row>
    <row r="3" spans="1:4" ht="12.75">
      <c r="A3" s="84" t="s">
        <v>36</v>
      </c>
      <c r="B3" s="59"/>
      <c r="C3" s="49"/>
      <c r="D3" s="49"/>
    </row>
    <row r="4" spans="1:5" ht="12.75">
      <c r="A4" s="125" t="s">
        <v>165</v>
      </c>
      <c r="B4" s="125"/>
      <c r="C4" s="125"/>
      <c r="D4" s="125"/>
      <c r="E4" s="125"/>
    </row>
    <row r="5" spans="1:5" s="5" customFormat="1" ht="13.5">
      <c r="A5" s="20"/>
      <c r="B5" s="20"/>
      <c r="C5" s="20"/>
      <c r="D5" s="20"/>
      <c r="E5" s="23" t="s">
        <v>111</v>
      </c>
    </row>
    <row r="6" spans="1:5" s="40" customFormat="1" ht="48" customHeight="1">
      <c r="A6" s="41" t="s">
        <v>10</v>
      </c>
      <c r="B6" s="14" t="s">
        <v>37</v>
      </c>
      <c r="C6" s="41" t="s">
        <v>12</v>
      </c>
      <c r="D6" s="41" t="s">
        <v>13</v>
      </c>
      <c r="E6" s="41" t="s">
        <v>14</v>
      </c>
    </row>
    <row r="7" spans="1:5" ht="19.5" customHeight="1">
      <c r="A7" s="14" t="s">
        <v>38</v>
      </c>
      <c r="B7" s="15" t="s">
        <v>39</v>
      </c>
      <c r="C7" s="16">
        <f>C8+C9+C10+C11+C14+C13+C12</f>
        <v>5319.7</v>
      </c>
      <c r="D7" s="16">
        <f>D8+D9+D10+D11+D14</f>
        <v>1143.8</v>
      </c>
      <c r="E7" s="21">
        <f>D7/C7*100</f>
        <v>21.501212474387653</v>
      </c>
    </row>
    <row r="8" spans="1:5" ht="20.25">
      <c r="A8" s="11" t="s">
        <v>40</v>
      </c>
      <c r="B8" s="12" t="s">
        <v>41</v>
      </c>
      <c r="C8" s="13">
        <v>751</v>
      </c>
      <c r="D8" s="13">
        <v>187.8</v>
      </c>
      <c r="E8" s="55">
        <f aca="true" t="shared" si="0" ref="E8:E32">D8/C8*100</f>
        <v>25.00665778961385</v>
      </c>
    </row>
    <row r="9" spans="1:5" ht="46.5" customHeight="1">
      <c r="A9" s="11" t="s">
        <v>42</v>
      </c>
      <c r="B9" s="12" t="s">
        <v>43</v>
      </c>
      <c r="C9" s="13">
        <v>468.7</v>
      </c>
      <c r="D9" s="13">
        <v>117.1</v>
      </c>
      <c r="E9" s="55">
        <f t="shared" si="0"/>
        <v>24.98399829315127</v>
      </c>
    </row>
    <row r="10" spans="1:5" ht="37.5" customHeight="1">
      <c r="A10" s="11" t="s">
        <v>44</v>
      </c>
      <c r="B10" s="12" t="s">
        <v>87</v>
      </c>
      <c r="C10" s="13">
        <v>3531.5</v>
      </c>
      <c r="D10" s="13">
        <v>752.2</v>
      </c>
      <c r="E10" s="55">
        <f t="shared" si="0"/>
        <v>21.29973099249611</v>
      </c>
    </row>
    <row r="11" spans="1:5" ht="37.5" customHeight="1">
      <c r="A11" s="11" t="s">
        <v>45</v>
      </c>
      <c r="B11" s="12" t="s">
        <v>46</v>
      </c>
      <c r="C11" s="13">
        <v>380.8</v>
      </c>
      <c r="D11" s="13">
        <v>86.7</v>
      </c>
      <c r="E11" s="55">
        <f t="shared" si="0"/>
        <v>22.767857142857142</v>
      </c>
    </row>
    <row r="12" spans="1:5" ht="18" customHeight="1">
      <c r="A12" s="11" t="s">
        <v>166</v>
      </c>
      <c r="B12" s="111" t="s">
        <v>167</v>
      </c>
      <c r="C12" s="13">
        <v>87.7</v>
      </c>
      <c r="D12" s="13"/>
      <c r="E12" s="55"/>
    </row>
    <row r="13" spans="1:5" ht="19.5" customHeight="1">
      <c r="A13" s="11" t="s">
        <v>130</v>
      </c>
      <c r="B13" s="56" t="s">
        <v>131</v>
      </c>
      <c r="C13" s="13">
        <v>50</v>
      </c>
      <c r="D13" s="13"/>
      <c r="E13" s="55"/>
    </row>
    <row r="14" spans="1:5" ht="18" customHeight="1">
      <c r="A14" s="11" t="s">
        <v>95</v>
      </c>
      <c r="B14" s="12" t="s">
        <v>47</v>
      </c>
      <c r="C14" s="13">
        <v>50</v>
      </c>
      <c r="D14" s="13"/>
      <c r="E14" s="55">
        <f t="shared" si="0"/>
        <v>0</v>
      </c>
    </row>
    <row r="15" spans="1:5" ht="15" customHeight="1">
      <c r="A15" s="14" t="s">
        <v>48</v>
      </c>
      <c r="B15" s="15" t="s">
        <v>49</v>
      </c>
      <c r="C15" s="16">
        <f>C16</f>
        <v>232.4</v>
      </c>
      <c r="D15" s="16">
        <f>D16</f>
        <v>58.1</v>
      </c>
      <c r="E15" s="21">
        <f t="shared" si="0"/>
        <v>25</v>
      </c>
    </row>
    <row r="16" spans="1:5" ht="17.25" customHeight="1">
      <c r="A16" s="11" t="s">
        <v>50</v>
      </c>
      <c r="B16" s="12" t="s">
        <v>51</v>
      </c>
      <c r="C16" s="13">
        <v>232.4</v>
      </c>
      <c r="D16" s="13">
        <v>58.1</v>
      </c>
      <c r="E16" s="55">
        <f t="shared" si="0"/>
        <v>25</v>
      </c>
    </row>
    <row r="17" spans="1:5" ht="27" customHeight="1">
      <c r="A17" s="14" t="s">
        <v>139</v>
      </c>
      <c r="B17" s="57" t="s">
        <v>137</v>
      </c>
      <c r="C17" s="16">
        <f>C18</f>
        <v>10</v>
      </c>
      <c r="D17" s="16"/>
      <c r="E17" s="21"/>
    </row>
    <row r="18" spans="1:5" ht="17.25" customHeight="1">
      <c r="A18" s="11" t="s">
        <v>140</v>
      </c>
      <c r="B18" s="57" t="s">
        <v>138</v>
      </c>
      <c r="C18" s="13">
        <v>10</v>
      </c>
      <c r="D18" s="13"/>
      <c r="E18" s="55"/>
    </row>
    <row r="19" spans="1:5" ht="14.25" customHeight="1">
      <c r="A19" s="14" t="s">
        <v>52</v>
      </c>
      <c r="B19" s="15" t="s">
        <v>53</v>
      </c>
      <c r="C19" s="16">
        <f>C20+C21</f>
        <v>2122.9</v>
      </c>
      <c r="D19" s="16">
        <f>D20+D21</f>
        <v>597.6</v>
      </c>
      <c r="E19" s="21">
        <f t="shared" si="0"/>
        <v>28.15017193461774</v>
      </c>
    </row>
    <row r="20" spans="1:5" ht="12" customHeight="1">
      <c r="A20" s="11" t="s">
        <v>54</v>
      </c>
      <c r="B20" s="12" t="s">
        <v>55</v>
      </c>
      <c r="C20" s="13">
        <v>2094</v>
      </c>
      <c r="D20" s="13">
        <v>590.4</v>
      </c>
      <c r="E20" s="55">
        <f t="shared" si="0"/>
        <v>28.19484240687679</v>
      </c>
    </row>
    <row r="21" spans="1:5" ht="19.5" customHeight="1">
      <c r="A21" s="11" t="s">
        <v>96</v>
      </c>
      <c r="B21" s="12" t="s">
        <v>97</v>
      </c>
      <c r="C21" s="13">
        <v>28.9</v>
      </c>
      <c r="D21" s="13">
        <v>7.2</v>
      </c>
      <c r="E21" s="55">
        <f t="shared" si="0"/>
        <v>24.913494809688583</v>
      </c>
    </row>
    <row r="22" spans="1:5" ht="12" customHeight="1">
      <c r="A22" s="14" t="s">
        <v>56</v>
      </c>
      <c r="B22" s="15" t="s">
        <v>57</v>
      </c>
      <c r="C22" s="16">
        <f>C23+C24+C25</f>
        <v>2511.2</v>
      </c>
      <c r="D22" s="16">
        <f>D23+D24</f>
        <v>475.7</v>
      </c>
      <c r="E22" s="21">
        <f t="shared" si="0"/>
        <v>18.943134756291812</v>
      </c>
    </row>
    <row r="23" spans="1:5" ht="15.75" customHeight="1">
      <c r="A23" s="11" t="s">
        <v>58</v>
      </c>
      <c r="B23" s="12" t="s">
        <v>59</v>
      </c>
      <c r="C23" s="13">
        <v>2.5</v>
      </c>
      <c r="D23" s="13">
        <v>0</v>
      </c>
      <c r="E23" s="55">
        <v>0</v>
      </c>
    </row>
    <row r="24" spans="1:5" ht="12.75">
      <c r="A24" s="11" t="s">
        <v>60</v>
      </c>
      <c r="B24" s="12" t="s">
        <v>61</v>
      </c>
      <c r="C24" s="13">
        <v>2508.7</v>
      </c>
      <c r="D24" s="13">
        <v>475.7</v>
      </c>
      <c r="E24" s="55">
        <f t="shared" si="0"/>
        <v>18.962012197552518</v>
      </c>
    </row>
    <row r="25" spans="1:5" ht="21">
      <c r="A25" s="11" t="s">
        <v>142</v>
      </c>
      <c r="B25" s="58" t="s">
        <v>141</v>
      </c>
      <c r="C25" s="13">
        <v>0</v>
      </c>
      <c r="D25" s="13">
        <v>0</v>
      </c>
      <c r="E25" s="55">
        <v>0</v>
      </c>
    </row>
    <row r="26" spans="1:5" ht="20.25">
      <c r="A26" s="14" t="s">
        <v>62</v>
      </c>
      <c r="B26" s="15" t="s">
        <v>63</v>
      </c>
      <c r="C26" s="16">
        <f>C27</f>
        <v>4871.3</v>
      </c>
      <c r="D26" s="16">
        <f>D27</f>
        <v>2467.1</v>
      </c>
      <c r="E26" s="21">
        <f t="shared" si="0"/>
        <v>50.6456182127974</v>
      </c>
    </row>
    <row r="27" spans="1:5" ht="12.75">
      <c r="A27" s="11" t="s">
        <v>64</v>
      </c>
      <c r="B27" s="12" t="s">
        <v>65</v>
      </c>
      <c r="C27" s="13">
        <v>4871.3</v>
      </c>
      <c r="D27" s="13">
        <v>2467.1</v>
      </c>
      <c r="E27" s="55">
        <f t="shared" si="0"/>
        <v>50.6456182127974</v>
      </c>
    </row>
    <row r="28" spans="1:5" ht="12.75">
      <c r="A28" s="14" t="s">
        <v>103</v>
      </c>
      <c r="B28" s="15" t="s">
        <v>102</v>
      </c>
      <c r="C28" s="16">
        <f>C29</f>
        <v>243.8</v>
      </c>
      <c r="D28" s="16">
        <f>D29</f>
        <v>61</v>
      </c>
      <c r="E28" s="21">
        <f t="shared" si="0"/>
        <v>25.02050861361772</v>
      </c>
    </row>
    <row r="29" spans="1:5" ht="12.75">
      <c r="A29" s="11" t="s">
        <v>104</v>
      </c>
      <c r="B29" s="12" t="s">
        <v>105</v>
      </c>
      <c r="C29" s="13">
        <v>243.8</v>
      </c>
      <c r="D29" s="13">
        <v>61</v>
      </c>
      <c r="E29" s="55">
        <f t="shared" si="0"/>
        <v>25.02050861361772</v>
      </c>
    </row>
    <row r="30" spans="1:5" ht="15.75" customHeight="1">
      <c r="A30" s="14" t="s">
        <v>67</v>
      </c>
      <c r="B30" s="15" t="s">
        <v>66</v>
      </c>
      <c r="C30" s="16">
        <f>C31</f>
        <v>387.5</v>
      </c>
      <c r="D30" s="16">
        <f>D31</f>
        <v>101.7</v>
      </c>
      <c r="E30" s="21">
        <f t="shared" si="0"/>
        <v>26.24516129032258</v>
      </c>
    </row>
    <row r="31" spans="1:5" ht="12.75">
      <c r="A31" s="11" t="s">
        <v>98</v>
      </c>
      <c r="B31" s="12" t="s">
        <v>99</v>
      </c>
      <c r="C31" s="13">
        <v>387.5</v>
      </c>
      <c r="D31" s="13">
        <v>101.7</v>
      </c>
      <c r="E31" s="55">
        <f t="shared" si="0"/>
        <v>26.24516129032258</v>
      </c>
    </row>
    <row r="32" spans="1:5" s="4" customFormat="1" ht="12.75">
      <c r="A32" s="14"/>
      <c r="B32" s="15" t="s">
        <v>88</v>
      </c>
      <c r="C32" s="16">
        <f>C7+C15+C19+C22+C26+C30+C28+C17</f>
        <v>15698.8</v>
      </c>
      <c r="D32" s="16">
        <f>D7+D15+D19+D22+D26+D30+D28</f>
        <v>4904.999999999999</v>
      </c>
      <c r="E32" s="21">
        <f t="shared" si="0"/>
        <v>31.24442632557902</v>
      </c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3.50390625" style="0" customWidth="1"/>
    <col min="2" max="2" width="51.125" style="0" customWidth="1"/>
    <col min="3" max="3" width="18.50390625" style="7" customWidth="1"/>
    <col min="4" max="4" width="15.375" style="7" customWidth="1"/>
    <col min="5" max="5" width="5.625" style="7" customWidth="1"/>
  </cols>
  <sheetData>
    <row r="2" spans="1:5" ht="12.75">
      <c r="A2" s="9"/>
      <c r="B2" s="9"/>
      <c r="C2" s="128" t="s">
        <v>68</v>
      </c>
      <c r="D2" s="114"/>
      <c r="E2" s="114"/>
    </row>
    <row r="3" spans="1:5" ht="12.75">
      <c r="A3" s="1"/>
      <c r="B3" s="1"/>
      <c r="C3" s="6"/>
      <c r="D3" s="6"/>
      <c r="E3" s="6"/>
    </row>
    <row r="4" spans="1:5" ht="12.75">
      <c r="A4" s="126" t="s">
        <v>168</v>
      </c>
      <c r="B4" s="126"/>
      <c r="C4" s="127"/>
      <c r="D4" s="127"/>
      <c r="E4" s="127"/>
    </row>
    <row r="5" spans="1:5" ht="12.75">
      <c r="A5" s="127"/>
      <c r="B5" s="127"/>
      <c r="C5" s="127"/>
      <c r="D5" s="127"/>
      <c r="E5" s="127"/>
    </row>
    <row r="6" spans="2:5" ht="18.75" customHeight="1">
      <c r="B6" s="1"/>
      <c r="C6" s="6"/>
      <c r="D6" s="129" t="s">
        <v>111</v>
      </c>
      <c r="E6" s="130"/>
    </row>
    <row r="7" spans="1:5" ht="40.5">
      <c r="A7" s="2" t="s">
        <v>10</v>
      </c>
      <c r="B7" s="2" t="s">
        <v>69</v>
      </c>
      <c r="C7" s="2" t="s">
        <v>12</v>
      </c>
      <c r="D7" s="2" t="s">
        <v>13</v>
      </c>
      <c r="E7" s="2" t="s">
        <v>14</v>
      </c>
    </row>
    <row r="8" spans="1:5" ht="12.75">
      <c r="A8" s="27" t="s">
        <v>86</v>
      </c>
      <c r="B8" s="28" t="s">
        <v>70</v>
      </c>
      <c r="C8" s="31">
        <f>C10+C13</f>
        <v>1578.3999999999996</v>
      </c>
      <c r="D8" s="31">
        <f>D10+D13</f>
        <v>1196.1999999999998</v>
      </c>
      <c r="E8" s="21">
        <f>E9</f>
        <v>0.7578560567663457</v>
      </c>
    </row>
    <row r="9" spans="1:5" ht="12.75">
      <c r="A9" s="29" t="s">
        <v>71</v>
      </c>
      <c r="B9" s="30" t="s">
        <v>72</v>
      </c>
      <c r="C9" s="25">
        <f>C10+C13</f>
        <v>1578.3999999999996</v>
      </c>
      <c r="D9" s="25">
        <f>D10+D13</f>
        <v>1196.1999999999998</v>
      </c>
      <c r="E9" s="21">
        <f>D9/C9*100%</f>
        <v>0.7578560567663457</v>
      </c>
    </row>
    <row r="10" spans="1:5" ht="12.75">
      <c r="A10" s="29" t="s">
        <v>73</v>
      </c>
      <c r="B10" s="30" t="s">
        <v>74</v>
      </c>
      <c r="C10" s="25">
        <f>C11</f>
        <v>-14120.4</v>
      </c>
      <c r="D10" s="25">
        <f>D11</f>
        <v>-3713</v>
      </c>
      <c r="E10" s="21">
        <f aca="true" t="shared" si="0" ref="E10:E15">D10/C10*100</f>
        <v>26.29528908529504</v>
      </c>
    </row>
    <row r="11" spans="1:5" ht="12.75">
      <c r="A11" s="29" t="s">
        <v>90</v>
      </c>
      <c r="B11" s="30" t="s">
        <v>75</v>
      </c>
      <c r="C11" s="25">
        <f>C12</f>
        <v>-14120.4</v>
      </c>
      <c r="D11" s="25">
        <f>D12</f>
        <v>-3713</v>
      </c>
      <c r="E11" s="21">
        <f t="shared" si="0"/>
        <v>26.29528908529504</v>
      </c>
    </row>
    <row r="12" spans="1:5" ht="20.25">
      <c r="A12" s="29" t="s">
        <v>89</v>
      </c>
      <c r="B12" s="60" t="s">
        <v>143</v>
      </c>
      <c r="C12" s="25">
        <v>-14120.4</v>
      </c>
      <c r="D12" s="25">
        <v>-3713</v>
      </c>
      <c r="E12" s="21">
        <f t="shared" si="0"/>
        <v>26.29528908529504</v>
      </c>
    </row>
    <row r="13" spans="1:5" ht="12.75">
      <c r="A13" s="29" t="s">
        <v>76</v>
      </c>
      <c r="B13" s="30" t="s">
        <v>77</v>
      </c>
      <c r="C13" s="25">
        <f>C14</f>
        <v>15698.8</v>
      </c>
      <c r="D13" s="25">
        <f>D14</f>
        <v>4909.2</v>
      </c>
      <c r="E13" s="21">
        <f t="shared" si="0"/>
        <v>31.271179962799707</v>
      </c>
    </row>
    <row r="14" spans="1:5" ht="12.75">
      <c r="A14" s="29" t="s">
        <v>91</v>
      </c>
      <c r="B14" s="30" t="s">
        <v>78</v>
      </c>
      <c r="C14" s="25">
        <f>C15</f>
        <v>15698.8</v>
      </c>
      <c r="D14" s="25">
        <f>D15</f>
        <v>4909.2</v>
      </c>
      <c r="E14" s="21">
        <f t="shared" si="0"/>
        <v>31.271179962799707</v>
      </c>
    </row>
    <row r="15" spans="1:5" ht="20.25">
      <c r="A15" s="29" t="s">
        <v>92</v>
      </c>
      <c r="B15" s="60" t="s">
        <v>144</v>
      </c>
      <c r="C15" s="25">
        <v>15698.8</v>
      </c>
      <c r="D15" s="25">
        <v>4909.2</v>
      </c>
      <c r="E15" s="21">
        <f t="shared" si="0"/>
        <v>31.271179962799707</v>
      </c>
    </row>
    <row r="16" spans="1:5" ht="12.75">
      <c r="A16" s="17"/>
      <c r="B16" s="18"/>
      <c r="C16" s="26" t="s">
        <v>0</v>
      </c>
      <c r="D16" s="26"/>
      <c r="E16" s="32"/>
    </row>
    <row r="17" spans="1:5" ht="12.75">
      <c r="A17" s="19"/>
      <c r="B17" s="20"/>
      <c r="C17" s="24"/>
      <c r="D17" s="33"/>
      <c r="E17" s="24"/>
    </row>
    <row r="20" ht="12.75">
      <c r="D20" s="7" t="s">
        <v>0</v>
      </c>
    </row>
    <row r="32" ht="12.75">
      <c r="B32" t="s">
        <v>0</v>
      </c>
    </row>
  </sheetData>
  <sheetProtection/>
  <mergeCells count="3">
    <mergeCell ref="A4:E5"/>
    <mergeCell ref="C2:E2"/>
    <mergeCell ref="D6:E6"/>
  </mergeCells>
  <printOptions/>
  <pageMargins left="0.41" right="0.21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9.00390625" style="8" customWidth="1"/>
    <col min="2" max="3" width="9.125" style="35" customWidth="1"/>
    <col min="4" max="4" width="5.375" style="35" customWidth="1"/>
    <col min="5" max="5" width="6.00390625" style="35" customWidth="1"/>
    <col min="6" max="6" width="15.375" style="35" customWidth="1"/>
    <col min="7" max="7" width="12.50390625" style="36" customWidth="1"/>
  </cols>
  <sheetData>
    <row r="2" spans="6:7" ht="12.75">
      <c r="F2" s="133" t="s">
        <v>120</v>
      </c>
      <c r="G2" s="134"/>
    </row>
    <row r="4" spans="1:7" s="43" customFormat="1" ht="12.75">
      <c r="A4" s="42"/>
      <c r="B4" s="135" t="s">
        <v>79</v>
      </c>
      <c r="C4" s="135"/>
      <c r="G4" s="10"/>
    </row>
    <row r="5" spans="1:7" s="43" customFormat="1" ht="12.75">
      <c r="A5" s="42"/>
      <c r="B5" s="136" t="s">
        <v>158</v>
      </c>
      <c r="C5" s="136"/>
      <c r="D5" s="136"/>
      <c r="E5" s="136"/>
      <c r="F5" s="136"/>
      <c r="G5" s="136"/>
    </row>
    <row r="6" spans="1:7" s="43" customFormat="1" ht="12.75">
      <c r="A6" s="131" t="s">
        <v>169</v>
      </c>
      <c r="B6" s="132"/>
      <c r="C6" s="132"/>
      <c r="D6" s="132"/>
      <c r="E6" s="132"/>
      <c r="F6" s="132"/>
      <c r="G6" s="132"/>
    </row>
    <row r="9" spans="1:7" s="39" customFormat="1" ht="19.5" customHeight="1">
      <c r="A9" s="38"/>
      <c r="B9" s="140" t="s">
        <v>80</v>
      </c>
      <c r="C9" s="141"/>
      <c r="D9" s="141"/>
      <c r="E9" s="141"/>
      <c r="F9" s="142"/>
      <c r="G9" s="48" t="s">
        <v>100</v>
      </c>
    </row>
    <row r="10" spans="1:7" ht="21.75" customHeight="1">
      <c r="A10" s="34"/>
      <c r="B10" s="140"/>
      <c r="C10" s="141"/>
      <c r="D10" s="141"/>
      <c r="E10" s="141"/>
      <c r="F10" s="142"/>
      <c r="G10" s="50"/>
    </row>
    <row r="11" spans="1:7" ht="19.5" customHeight="1">
      <c r="A11" s="34"/>
      <c r="B11" s="143"/>
      <c r="C11" s="144"/>
      <c r="D11" s="144"/>
      <c r="E11" s="144"/>
      <c r="F11" s="145"/>
      <c r="G11" s="50"/>
    </row>
    <row r="12" spans="1:8" s="4" customFormat="1" ht="12.75">
      <c r="A12" s="37" t="s">
        <v>81</v>
      </c>
      <c r="B12" s="137"/>
      <c r="C12" s="138"/>
      <c r="D12" s="138"/>
      <c r="E12" s="138"/>
      <c r="F12" s="139"/>
      <c r="G12" s="50">
        <f>SUM(G10:G11)</f>
        <v>0</v>
      </c>
      <c r="H12" s="4" t="s">
        <v>0</v>
      </c>
    </row>
  </sheetData>
  <sheetProtection/>
  <mergeCells count="8">
    <mergeCell ref="A6:G6"/>
    <mergeCell ref="F2:G2"/>
    <mergeCell ref="B4:C4"/>
    <mergeCell ref="B5:G5"/>
    <mergeCell ref="B12:F12"/>
    <mergeCell ref="B9:F9"/>
    <mergeCell ref="B10:F10"/>
    <mergeCell ref="B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2020-04-24T08:00:35Z</cp:lastPrinted>
  <dcterms:created xsi:type="dcterms:W3CDTF">2004-04-15T12:53:12Z</dcterms:created>
  <dcterms:modified xsi:type="dcterms:W3CDTF">2020-04-24T08:04:59Z</dcterms:modified>
  <cp:category/>
  <cp:version/>
  <cp:contentType/>
  <cp:contentStatus/>
</cp:coreProperties>
</file>